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<sst xmlns="http://schemas.openxmlformats.org/spreadsheetml/2006/main" count="20" uniqueCount="16">
  <si>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Estimation of Quantum of runoff available  through  Rain water harvesting (within premises) sheet</t>
  </si>
  <si>
    <t>year</t>
  </si>
  <si>
    <t>Rainfall</t>
  </si>
  <si>
    <t>S.No.</t>
  </si>
  <si>
    <t>Particulars</t>
  </si>
  <si>
    <t>Area (Sqm) (To be filled)</t>
  </si>
  <si>
    <t>Runoff Coefficient*</t>
  </si>
  <si>
    <t>Catchment 1</t>
  </si>
  <si>
    <t>Catchment 2</t>
  </si>
  <si>
    <t>Catchment 3</t>
  </si>
  <si>
    <t>Total  (sqm)</t>
  </si>
  <si>
    <t>Total Quantum of available  runoff (cum/y)</t>
  </si>
  <si>
    <t>* Ref: Manual of Artificial Recharge of Ground Water, (CGWB,2007)</t>
  </si>
  <si>
    <t>Year</t>
  </si>
  <si>
    <t>Total</t>
  </si>
  <si>
    <t>Degree of Uncertainty Applied
 (RoUs)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</si>
</sst>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vertical="center" wrapText="1"/>
      <protection/>
    </xf>
    <xf numFmtId="164" fontId="1" fillId="0" borderId="1" xfId="20" applyBorder="1">
      <alignment/>
      <protection/>
    </xf>
    <xf numFmtId="164" fontId="1" fillId="0" borderId="2" xfId="20" applyBorder="1">
      <alignment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0" fillId="2" borderId="1" xfId="0" applyFont="1" applyFill="1" applyBorder="1" applyAlignment="1">
      <alignment horizontal="center"/>
    </xf>
    <xf numFmtId="164" fontId="3" fillId="0" borderId="2" xfId="20" applyFont="1" applyBorder="1" applyAlignment="1">
      <alignment vertical="center"/>
      <protection/>
    </xf>
    <xf numFmtId="164" fontId="3" fillId="0" borderId="2" xfId="20" applyFont="1" applyBorder="1" applyAlignment="1">
      <alignment vertical="center" wrapText="1"/>
      <protection/>
    </xf>
    <xf numFmtId="164" fontId="1" fillId="0" borderId="1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3" fillId="3" borderId="2" xfId="20" applyFont="1" applyFill="1" applyBorder="1" applyAlignment="1">
      <alignment horizontal="center" vertical="center" wrapText="1"/>
      <protection/>
    </xf>
    <xf numFmtId="165" fontId="3" fillId="0" borderId="2" xfId="20" applyNumberFormat="1" applyFont="1" applyBorder="1" applyAlignment="1">
      <alignment horizontal="center" vertical="center" wrapText="1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4" fillId="2" borderId="1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1" fillId="0" borderId="1" xfId="20" applyBorder="1" applyAlignment="1">
      <alignment horizontal="center"/>
      <protection/>
    </xf>
    <xf numFmtId="164" fontId="1" fillId="0" borderId="0" xfId="20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2">
      <selection activeCell="I8" sqref="I8"/>
    </sheetView>
  </sheetViews>
  <sheetFormatPr defaultColWidth="9.140625" defaultRowHeight="12.75"/>
  <cols>
    <col min="1" max="1" width="7.140625" style="1" customWidth="1"/>
    <col min="2" max="2" width="27.7109375" style="2" customWidth="1"/>
    <col min="3" max="3" width="16.140625" style="2" customWidth="1"/>
    <col min="4" max="4" width="19.7109375" style="2" customWidth="1"/>
    <col min="5" max="5" width="14.140625" style="2" customWidth="1"/>
    <col min="6" max="6" width="17.00390625" style="1" customWidth="1"/>
    <col min="7" max="7" width="28.00390625" style="1" customWidth="1"/>
    <col min="8" max="254" width="8.7109375" style="1" customWidth="1"/>
    <col min="255" max="16384" width="11.57421875" style="0" customWidth="1"/>
  </cols>
  <sheetData>
    <row r="1" spans="6:7" ht="12.75">
      <c r="F1" s="3"/>
      <c r="G1" s="3"/>
    </row>
    <row r="2" spans="1:7" ht="45" customHeight="1">
      <c r="A2" s="4"/>
      <c r="B2" s="5" t="s">
        <v>0</v>
      </c>
      <c r="C2" s="5"/>
      <c r="D2" s="5"/>
      <c r="F2" s="6" t="s">
        <v>1</v>
      </c>
      <c r="G2" s="6" t="s">
        <v>2</v>
      </c>
    </row>
    <row r="3" spans="1:7" ht="12.75">
      <c r="A3" s="7" t="s">
        <v>3</v>
      </c>
      <c r="B3" s="8" t="s">
        <v>4</v>
      </c>
      <c r="C3" s="8" t="s">
        <v>5</v>
      </c>
      <c r="D3" s="8" t="s">
        <v>6</v>
      </c>
      <c r="F3" s="9">
        <v>2015</v>
      </c>
      <c r="G3" s="9">
        <v>1083.8</v>
      </c>
    </row>
    <row r="4" spans="1:7" ht="21.75" customHeight="1">
      <c r="A4" s="10"/>
      <c r="B4" s="11">
        <v>1</v>
      </c>
      <c r="C4" s="11">
        <v>2</v>
      </c>
      <c r="D4" s="11">
        <v>3</v>
      </c>
      <c r="F4" s="9">
        <v>2016</v>
      </c>
      <c r="G4" s="9">
        <v>687.3</v>
      </c>
    </row>
    <row r="5" spans="1:7" ht="54" customHeight="1">
      <c r="A5" s="10">
        <v>1</v>
      </c>
      <c r="B5" s="8" t="s">
        <v>7</v>
      </c>
      <c r="C5" s="12">
        <v>6081.19</v>
      </c>
      <c r="D5" s="11">
        <v>0.82</v>
      </c>
      <c r="F5" s="9">
        <v>2017</v>
      </c>
      <c r="G5" s="9">
        <v>1061.7</v>
      </c>
    </row>
    <row r="6" spans="1:7" ht="44.25" customHeight="1">
      <c r="A6" s="10">
        <v>2</v>
      </c>
      <c r="B6" s="8" t="s">
        <v>8</v>
      </c>
      <c r="C6" s="12">
        <v>48.39</v>
      </c>
      <c r="D6" s="11">
        <v>0.7</v>
      </c>
      <c r="F6" s="9">
        <v>2018</v>
      </c>
      <c r="G6" s="9">
        <v>771.7</v>
      </c>
    </row>
    <row r="7" spans="1:7" ht="48.75" customHeight="1">
      <c r="A7" s="10">
        <v>3</v>
      </c>
      <c r="B7" s="8" t="s">
        <v>9</v>
      </c>
      <c r="C7" s="12">
        <v>8588.53</v>
      </c>
      <c r="D7" s="13">
        <v>0.82</v>
      </c>
      <c r="F7" s="9">
        <v>2019</v>
      </c>
      <c r="G7" s="9">
        <v>956.2</v>
      </c>
    </row>
    <row r="8" spans="1:7" ht="45.75" customHeight="1">
      <c r="A8" s="10"/>
      <c r="B8" s="8"/>
      <c r="C8" s="12"/>
      <c r="D8" s="13"/>
      <c r="F8" s="9">
        <v>2020</v>
      </c>
      <c r="G8" s="9">
        <v>1051.9</v>
      </c>
    </row>
    <row r="9" spans="1:7" ht="78.75" customHeight="1">
      <c r="A9" s="10">
        <v>5</v>
      </c>
      <c r="B9" s="8" t="s">
        <v>10</v>
      </c>
      <c r="C9" s="11">
        <f>SUM(C5:C8)</f>
        <v>14718.11</v>
      </c>
      <c r="D9" s="11" t="s">
        <v>11</v>
      </c>
      <c r="F9" s="9">
        <v>2021</v>
      </c>
      <c r="G9" s="9">
        <v>1430.1</v>
      </c>
    </row>
    <row r="10" ht="12.75">
      <c r="A10" s="1" t="s">
        <v>12</v>
      </c>
    </row>
    <row r="12" spans="2:7" ht="12.75">
      <c r="B12" s="14" t="s">
        <v>13</v>
      </c>
      <c r="C12" s="14" t="s">
        <v>7</v>
      </c>
      <c r="D12" s="14" t="s">
        <v>8</v>
      </c>
      <c r="E12" s="14" t="s">
        <v>9</v>
      </c>
      <c r="F12" s="15" t="s">
        <v>14</v>
      </c>
      <c r="G12" s="16" t="s">
        <v>15</v>
      </c>
    </row>
    <row r="13" spans="2:7" ht="12.75">
      <c r="B13" s="17">
        <v>2015</v>
      </c>
      <c r="C13" s="17">
        <f>C5*G3*D5/1000</f>
        <v>5404.4508520399995</v>
      </c>
      <c r="D13" s="17">
        <f>C6*D6*G3/1000</f>
        <v>36.7115574</v>
      </c>
      <c r="E13" s="17">
        <v>0</v>
      </c>
      <c r="F13" s="18">
        <f>C13+D13+E13</f>
        <v>5441.1624094399995</v>
      </c>
      <c r="G13" s="18">
        <f>ROUNDDOWN(F13*0.68,0)</f>
        <v>3699</v>
      </c>
    </row>
    <row r="14" spans="2:7" ht="12.75">
      <c r="B14" s="17">
        <v>2016</v>
      </c>
      <c r="C14" s="17">
        <f>C5*D5*G4/1000</f>
        <v>3427.2735473399994</v>
      </c>
      <c r="D14" s="17">
        <f>C6*D6*G4/1000</f>
        <v>23.280912899999997</v>
      </c>
      <c r="E14" s="17">
        <f>C7*G4*D7/1000</f>
        <v>4840.37526858</v>
      </c>
      <c r="F14" s="18">
        <f>C14+D14+E14</f>
        <v>8290.92972882</v>
      </c>
      <c r="G14" s="18">
        <f>ROUNDDOWN(F14*0.68,0)</f>
        <v>5637</v>
      </c>
    </row>
    <row r="15" spans="2:7" ht="12.75">
      <c r="B15" s="17">
        <v>2017</v>
      </c>
      <c r="C15" s="17">
        <f>C5*G5*D5/1000</f>
        <v>5294.247526859999</v>
      </c>
      <c r="D15" s="17">
        <f>C6*D6*G5/1000</f>
        <v>35.9629641</v>
      </c>
      <c r="E15" s="17">
        <f>C7*D7*G5/1000</f>
        <v>7477.12268682</v>
      </c>
      <c r="F15" s="18">
        <f>C15+D15+E15</f>
        <v>12807.33317778</v>
      </c>
      <c r="G15" s="18">
        <f>ROUNDDOWN(F15*0.68,0)</f>
        <v>8708</v>
      </c>
    </row>
    <row r="16" spans="2:7" ht="12.75">
      <c r="B16" s="17">
        <v>2018</v>
      </c>
      <c r="C16" s="17">
        <f>C5*D5*G6/1000</f>
        <v>3848.14054486</v>
      </c>
      <c r="D16" s="17">
        <f>C6*D6*G6/1000</f>
        <v>26.1397941</v>
      </c>
      <c r="E16" s="17">
        <f>C7*D7*G6/1000</f>
        <v>5434.770252820001</v>
      </c>
      <c r="F16" s="18">
        <f>C16+D16+E16</f>
        <v>9309.05059178</v>
      </c>
      <c r="G16" s="18">
        <f>ROUNDDOWN(F16*0.68,0)</f>
        <v>6330</v>
      </c>
    </row>
    <row r="17" spans="2:7" ht="12.75">
      <c r="B17" s="17">
        <v>2019</v>
      </c>
      <c r="C17" s="17">
        <f>C5*D5*G7/1000</f>
        <v>4768.16377996</v>
      </c>
      <c r="D17" s="17">
        <f>C6*D6*G7/1000</f>
        <v>32.3893626</v>
      </c>
      <c r="E17" s="17">
        <f>C7*D7*G7/1000</f>
        <v>6734.12895652</v>
      </c>
      <c r="F17" s="18">
        <f>C17+D17+E17</f>
        <v>11534.68209908</v>
      </c>
      <c r="G17" s="18">
        <f>ROUNDDOWN(F17*0.68,0)</f>
        <v>7843</v>
      </c>
    </row>
    <row r="18" spans="2:7" ht="12.75">
      <c r="B18" s="17">
        <v>2020</v>
      </c>
      <c r="C18" s="17">
        <f>C5*D5*G8/1000</f>
        <v>5245.37908402</v>
      </c>
      <c r="D18" s="17">
        <f>C6*D6*G8/1000</f>
        <v>35.631008699999995</v>
      </c>
      <c r="E18" s="17">
        <f>C7*D7*G8/1000</f>
        <v>7408.10525974</v>
      </c>
      <c r="F18" s="18">
        <f>C18+D18+E18</f>
        <v>12689.115352460001</v>
      </c>
      <c r="G18" s="18">
        <f>ROUNDDOWN(F18*0.68,0)</f>
        <v>8628</v>
      </c>
    </row>
    <row r="19" spans="2:7" ht="12.75">
      <c r="B19" s="17">
        <v>2021</v>
      </c>
      <c r="C19" s="17">
        <f>C5*D5*G9/1000</f>
        <v>7131.302051579999</v>
      </c>
      <c r="D19" s="17">
        <f>C6*D6*G9/1000</f>
        <v>48.44177729999999</v>
      </c>
      <c r="E19" s="17">
        <f>C7*D7*G9/1000</f>
        <v>10071.61453746</v>
      </c>
      <c r="F19" s="18">
        <f>C19+D19+E19</f>
        <v>17251.35836634</v>
      </c>
      <c r="G19" s="18">
        <f>ROUNDDOWN(F19*0.68,0)</f>
        <v>11730</v>
      </c>
    </row>
    <row r="20" spans="6:7" ht="12.75">
      <c r="F20" s="1" t="s">
        <v>14</v>
      </c>
      <c r="G20" s="19">
        <f>SUM(G13:G19)</f>
        <v>52575</v>
      </c>
    </row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2022-05-17T11:38:48Z</dcterms:modified>
  <cp:category/>
  <cp:version/>
  <cp:contentType/>
  <cp:contentStatus/>
  <cp:revision>9</cp:revision>
</cp:coreProperties>
</file>